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mc:AlternateContent xmlns:mc="http://schemas.openxmlformats.org/markup-compatibility/2006">
    <mc:Choice Requires="x15">
      <x15ac:absPath xmlns:x15ac="http://schemas.microsoft.com/office/spreadsheetml/2010/11/ac" url="F:\CM STANDARDS COMMITTEE\2023\11-nov-23\"/>
    </mc:Choice>
  </mc:AlternateContent>
  <xr:revisionPtr revIDLastSave="0" documentId="13_ncr:1_{467DDC80-39C5-4326-BE27-E652B6BD9367}" xr6:coauthVersionLast="47" xr6:coauthVersionMax="47" xr10:uidLastSave="{00000000-0000-0000-0000-000000000000}"/>
  <bookViews>
    <workbookView xWindow="-120" yWindow="-120" windowWidth="20730" windowHeight="11160" xr2:uid="{00000000-000D-0000-FFFF-FFFF00000000}"/>
  </bookViews>
  <sheets>
    <sheet name="Sheet1" sheetId="1" r:id="rId1"/>
    <sheet name="Sheet2" sheetId="2" r:id="rId2"/>
  </sheets>
  <definedNames>
    <definedName name="Slicer_Standards_Committee__Meeting_Date">#N/A</definedName>
    <definedName name="Table">Sheet1!$B$4:$H$18</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1" l="1"/>
  <c r="H16" i="1"/>
  <c r="E17" i="1"/>
  <c r="G17" i="1"/>
  <c r="F17" i="1"/>
  <c r="F18" i="1"/>
  <c r="D17" i="1"/>
  <c r="C17" i="1"/>
  <c r="H7" i="1"/>
  <c r="H14" i="1"/>
  <c r="H11" i="1"/>
  <c r="H8" i="1"/>
  <c r="E18" i="1"/>
  <c r="D15" i="1"/>
  <c r="C12" i="1"/>
  <c r="D7" i="1"/>
  <c r="D8" i="1"/>
  <c r="D9" i="1"/>
  <c r="D10" i="1"/>
  <c r="D11" i="1"/>
  <c r="D12" i="1"/>
  <c r="D13" i="1"/>
  <c r="D14" i="1"/>
  <c r="D16" i="1"/>
  <c r="D18" i="1"/>
  <c r="H6" i="1"/>
  <c r="G6" i="1"/>
  <c r="F6" i="1"/>
  <c r="E6" i="1"/>
  <c r="D6" i="1"/>
  <c r="C6" i="1"/>
  <c r="G16" i="1"/>
  <c r="C18" i="1" l="1"/>
  <c r="H18" i="1"/>
  <c r="H15" i="1"/>
  <c r="H13" i="1"/>
  <c r="H10" i="1"/>
  <c r="G18" i="1" l="1"/>
  <c r="F16" i="1"/>
  <c r="E16" i="1"/>
  <c r="C16" i="1"/>
  <c r="G15" i="1"/>
  <c r="F15" i="1"/>
  <c r="E15" i="1"/>
  <c r="C15" i="1"/>
  <c r="G14" i="1"/>
  <c r="F14" i="1"/>
  <c r="E14" i="1"/>
  <c r="C14" i="1"/>
  <c r="G13" i="1"/>
  <c r="F13" i="1"/>
  <c r="E13" i="1"/>
  <c r="C13" i="1"/>
  <c r="H12" i="1"/>
  <c r="G12" i="1"/>
  <c r="F12" i="1"/>
  <c r="E12" i="1"/>
  <c r="G11" i="1"/>
  <c r="F11" i="1"/>
  <c r="E11" i="1"/>
  <c r="C11" i="1"/>
  <c r="G10" i="1"/>
  <c r="F10" i="1"/>
  <c r="E10" i="1"/>
  <c r="C10" i="1"/>
  <c r="H9" i="1"/>
  <c r="G9" i="1"/>
  <c r="F9" i="1"/>
  <c r="E9" i="1"/>
  <c r="C9" i="1"/>
  <c r="G8" i="1"/>
  <c r="F8" i="1"/>
  <c r="E8" i="1"/>
  <c r="C8" i="1"/>
  <c r="G7" i="1"/>
  <c r="F7" i="1"/>
  <c r="E7" i="1"/>
  <c r="C7" i="1"/>
</calcChain>
</file>

<file path=xl/sharedStrings.xml><?xml version="1.0" encoding="utf-8"?>
<sst xmlns="http://schemas.openxmlformats.org/spreadsheetml/2006/main" count="34" uniqueCount="34">
  <si>
    <t>Standards
Committee
 Meeting Date</t>
  </si>
  <si>
    <t>Agenda Distributed and
 Published</t>
  </si>
  <si>
    <t>First Draft
Minutes
 Distributed</t>
  </si>
  <si>
    <t>Comments Due
for
Draft Minutes</t>
  </si>
  <si>
    <t>Final Draft Minutes 
Distributed</t>
  </si>
  <si>
    <t>Approved Minutes
 Published</t>
  </si>
  <si>
    <t>(- 24 days)</t>
  </si>
  <si>
    <t>(- 17 days)</t>
  </si>
  <si>
    <t>(+ 6 days)</t>
  </si>
  <si>
    <t>(+ 13 days)</t>
  </si>
  <si>
    <t>(+ 21 days)</t>
  </si>
  <si>
    <t>(+ 35 - 42 days)</t>
  </si>
  <si>
    <t>Notes:</t>
  </si>
  <si>
    <t>Agenda items must be submitted by the due date shown, and be accompanied by a Proposal sheet.</t>
  </si>
  <si>
    <r>
      <t>Agenda Items
Due</t>
    </r>
    <r>
      <rPr>
        <b/>
        <vertAlign val="superscript"/>
        <sz val="10"/>
        <color theme="2" tint="-0.749992370372631"/>
        <rFont val="Arial"/>
        <family val="2"/>
      </rPr>
      <t xml:space="preserve"> (1) </t>
    </r>
    <r>
      <rPr>
        <b/>
        <sz val="10"/>
        <color theme="2" tint="-0.749992370372631"/>
        <rFont val="Arial"/>
        <family val="2"/>
      </rPr>
      <t xml:space="preserve"> </t>
    </r>
  </si>
  <si>
    <t>Subject</t>
  </si>
  <si>
    <t>StartDate</t>
  </si>
  <si>
    <t>New Year's Day</t>
  </si>
  <si>
    <t>MLK Jr. Day</t>
  </si>
  <si>
    <t>Good Friday</t>
  </si>
  <si>
    <t>Primary Election Day</t>
  </si>
  <si>
    <t>Memorial Day</t>
  </si>
  <si>
    <t>Independence Day</t>
  </si>
  <si>
    <t>Labor Day</t>
  </si>
  <si>
    <t>Columbus Day</t>
  </si>
  <si>
    <t>General Election Day</t>
  </si>
  <si>
    <t>Veteran's Day</t>
  </si>
  <si>
    <t>Thanksgiving Day</t>
  </si>
  <si>
    <t>Thanksgiving Hol.-Lincoln's B-Day</t>
  </si>
  <si>
    <t>Christmas-Washington's B-Day</t>
  </si>
  <si>
    <t>Christmas Day</t>
  </si>
  <si>
    <t>on a 3rd Thursday of the month</t>
  </si>
  <si>
    <r>
      <t>The</t>
    </r>
    <r>
      <rPr>
        <b/>
        <sz val="11"/>
        <color theme="5" tint="-0.249977111117893"/>
        <rFont val="Arial"/>
        <family val="2"/>
      </rPr>
      <t xml:space="preserve"> February*</t>
    </r>
    <r>
      <rPr>
        <b/>
        <sz val="11"/>
        <color theme="1"/>
        <rFont val="Arial"/>
        <family val="2"/>
      </rPr>
      <t xml:space="preserve"> meeting is the last opportunity for the approval of the Standard Drawings effective on September 1, 2024.</t>
    </r>
  </si>
  <si>
    <t>Shaded dates are exceptions to the regular schedule. November meeting moved to Friday due to CEPDS.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</si>
</sst>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mm/dd/yy;@"/>
    <numFmt numFmtId="165" formatCode="[$-F800]dddd\,\ mmmm\ dd\,\ yyyy"/>
  </numFmts>
  <fonts count="12" x14ac:knownFonts="1">
    <font>
      <sz val="11"/>
      <color theme="1"/>
      <name val="Calibri"/>
      <family val="2"/>
      <scheme val="minor"/>
    </font>
    <font>
      <sz val="11"/>
      <color theme="1"/>
      <name val="Calibri"/>
      <family val="2"/>
      <scheme val="minor"/>
    </font>
    <font>
      <sz val="11"/>
      <color theme="1"/>
      <name val="Arial"/>
      <family val="2"/>
    </font>
    <font>
      <b/>
      <sz val="10"/>
      <color theme="2" tint="-0.749992370372631"/>
      <name val="Arial"/>
      <family val="2"/>
    </font>
    <font>
      <b/>
      <vertAlign val="superscript"/>
      <sz val="10"/>
      <color theme="2" tint="-0.749992370372631"/>
      <name val="Arial"/>
      <family val="2"/>
    </font>
    <font>
      <b/>
      <sz val="10"/>
      <name val="Arial"/>
      <family val="2"/>
    </font>
    <font>
      <sz val="12"/>
      <color theme="1"/>
      <name val="Arial"/>
      <family val="2"/>
    </font>
    <font>
      <sz val="12"/>
      <name val="Arial"/>
      <family val="2"/>
    </font>
    <font>
      <b/>
      <u/>
      <sz val="12"/>
      <color rgb="FF4F81BD"/>
      <name val="Arial"/>
      <family val="2"/>
    </font>
    <font>
      <b/>
      <sz val="11"/>
      <color theme="1"/>
      <name val="Arial"/>
      <family val="2"/>
    </font>
    <font>
      <b/>
      <sz val="11"/>
      <color theme="5" tint="-0.249977111117893"/>
      <name val="Arial"/>
      <family val="2"/>
    </font>
    <font>
      <i/>
      <sz val="11"/>
      <color theme="1"/>
      <name val="Arial"/>
      <family val="2"/>
    </font>
  </fonts>
  <fills count="9">
    <fill>
      <patternFill patternType="none"/>
    </fill>
    <fill>
      <patternFill patternType="gray125"/>
    </fill>
    <fill>
      <patternFill patternType="solid">
        <fgColor rgb="FFFFFFCC"/>
      </patternFill>
    </fill>
    <fill>
      <patternFill patternType="solid">
        <fgColor theme="4" tint="0.59999389629810485"/>
        <bgColor indexed="65"/>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5" tint="0.79998168889431442"/>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diagonal/>
    </border>
    <border>
      <left style="thick">
        <color theme="5" tint="-0.24994659260841701"/>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double">
        <color indexed="64"/>
      </bottom>
      <diagonal/>
    </border>
    <border>
      <left style="thin">
        <color indexed="64"/>
      </left>
      <right/>
      <top style="thin">
        <color indexed="64"/>
      </top>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diagonal/>
    </border>
    <border>
      <left style="double">
        <color indexed="64"/>
      </left>
      <right/>
      <top style="double">
        <color indexed="64"/>
      </top>
      <bottom/>
      <diagonal/>
    </border>
  </borders>
  <cellStyleXfs count="3">
    <xf numFmtId="0" fontId="0" fillId="0" borderId="0"/>
    <xf numFmtId="0" fontId="1" fillId="2" borderId="1" applyNumberFormat="0" applyFont="0" applyAlignment="0" applyProtection="0"/>
    <xf numFmtId="0" fontId="1" fillId="3" borderId="0" applyNumberFormat="0" applyBorder="0" applyAlignment="0" applyProtection="0"/>
  </cellStyleXfs>
  <cellXfs count="30">
    <xf numFmtId="0" fontId="0" fillId="0" borderId="0" xfId="0"/>
    <xf numFmtId="0" fontId="2" fillId="0" borderId="0" xfId="0" applyFont="1"/>
    <xf numFmtId="0" fontId="2" fillId="0" borderId="0" xfId="0" applyFont="1" applyAlignment="1">
      <alignment horizontal="center" vertical="center"/>
    </xf>
    <xf numFmtId="165" fontId="7" fillId="0" borderId="3" xfId="0" applyNumberFormat="1" applyFont="1" applyBorder="1" applyAlignment="1">
      <alignment horizontal="center" vertical="center"/>
    </xf>
    <xf numFmtId="165" fontId="7" fillId="0" borderId="5" xfId="0" applyNumberFormat="1" applyFont="1" applyBorder="1" applyAlignment="1">
      <alignment horizontal="center" vertical="center"/>
    </xf>
    <xf numFmtId="0" fontId="8" fillId="0" borderId="6" xfId="0" applyFont="1" applyBorder="1" applyAlignment="1">
      <alignment horizontal="left" vertical="center" indent="2"/>
    </xf>
    <xf numFmtId="0" fontId="9" fillId="0" borderId="6" xfId="0" applyFont="1" applyBorder="1" applyAlignment="1">
      <alignment horizontal="left" vertical="center" indent="2"/>
    </xf>
    <xf numFmtId="0" fontId="11" fillId="0" borderId="6" xfId="0" applyFont="1" applyBorder="1" applyAlignment="1">
      <alignment horizontal="left" vertical="center" indent="2"/>
    </xf>
    <xf numFmtId="0" fontId="2" fillId="0" borderId="0" xfId="0" applyFont="1" applyAlignment="1">
      <alignment vertical="center"/>
    </xf>
    <xf numFmtId="164" fontId="3" fillId="4" borderId="7" xfId="2" applyNumberFormat="1" applyFont="1" applyFill="1" applyBorder="1" applyAlignment="1">
      <alignment horizontal="center" vertical="center" wrapText="1"/>
    </xf>
    <xf numFmtId="164" fontId="3" fillId="4" borderId="4" xfId="2" applyNumberFormat="1" applyFont="1" applyFill="1" applyBorder="1" applyAlignment="1">
      <alignment horizontal="center" vertical="center" wrapText="1"/>
    </xf>
    <xf numFmtId="164" fontId="3" fillId="4" borderId="8" xfId="2" applyNumberFormat="1" applyFont="1" applyFill="1" applyBorder="1" applyAlignment="1">
      <alignment horizontal="center" vertical="center" wrapText="1"/>
    </xf>
    <xf numFmtId="164" fontId="5" fillId="5" borderId="2" xfId="1" applyNumberFormat="1" applyFont="1" applyFill="1" applyBorder="1" applyAlignment="1">
      <alignment horizontal="center" vertical="center" wrapText="1"/>
    </xf>
    <xf numFmtId="164" fontId="5" fillId="5" borderId="10" xfId="1" applyNumberFormat="1" applyFont="1" applyFill="1" applyBorder="1" applyAlignment="1">
      <alignment horizontal="center" vertical="center" wrapText="1"/>
    </xf>
    <xf numFmtId="165" fontId="0" fillId="0" borderId="0" xfId="0" applyNumberFormat="1"/>
    <xf numFmtId="0" fontId="0" fillId="0" borderId="0" xfId="0" applyAlignment="1">
      <alignment horizontal="center" vertical="center"/>
    </xf>
    <xf numFmtId="165" fontId="0" fillId="0" borderId="0" xfId="0" applyNumberFormat="1" applyAlignment="1">
      <alignment horizontal="center" vertical="center"/>
    </xf>
    <xf numFmtId="164" fontId="3" fillId="5" borderId="9" xfId="2" applyNumberFormat="1" applyFont="1" applyFill="1" applyBorder="1" applyAlignment="1">
      <alignment horizontal="center" vertical="center" wrapText="1"/>
    </xf>
    <xf numFmtId="165" fontId="7" fillId="0" borderId="12" xfId="0" applyNumberFormat="1" applyFont="1" applyBorder="1" applyAlignment="1">
      <alignment horizontal="center" vertical="center"/>
    </xf>
    <xf numFmtId="165" fontId="7" fillId="0" borderId="14" xfId="0" applyNumberFormat="1" applyFont="1" applyBorder="1" applyAlignment="1">
      <alignment horizontal="center" vertical="center"/>
    </xf>
    <xf numFmtId="165" fontId="6" fillId="6" borderId="11" xfId="0" applyNumberFormat="1" applyFont="1" applyFill="1" applyBorder="1" applyAlignment="1">
      <alignment horizontal="center" vertical="center"/>
    </xf>
    <xf numFmtId="165" fontId="6" fillId="6" borderId="13" xfId="0" applyNumberFormat="1" applyFont="1" applyFill="1" applyBorder="1" applyAlignment="1">
      <alignment horizontal="center" vertical="center"/>
    </xf>
    <xf numFmtId="165" fontId="6" fillId="7" borderId="13" xfId="0" applyNumberFormat="1" applyFont="1" applyFill="1" applyBorder="1" applyAlignment="1">
      <alignment horizontal="center" vertical="center"/>
    </xf>
    <xf numFmtId="165" fontId="7" fillId="7" borderId="5" xfId="0" applyNumberFormat="1" applyFont="1" applyFill="1" applyBorder="1" applyAlignment="1">
      <alignment horizontal="center" vertical="center"/>
    </xf>
    <xf numFmtId="165" fontId="7" fillId="7" borderId="3" xfId="0" applyNumberFormat="1" applyFont="1" applyFill="1" applyBorder="1" applyAlignment="1">
      <alignment horizontal="center" vertical="center"/>
    </xf>
    <xf numFmtId="165" fontId="7" fillId="7" borderId="14" xfId="0" applyNumberFormat="1" applyFont="1" applyFill="1" applyBorder="1" applyAlignment="1">
      <alignment horizontal="center" vertical="center"/>
    </xf>
    <xf numFmtId="165" fontId="7" fillId="8" borderId="5" xfId="0" applyNumberFormat="1" applyFont="1" applyFill="1" applyBorder="1" applyAlignment="1">
      <alignment horizontal="center" vertical="center"/>
    </xf>
    <xf numFmtId="165" fontId="7" fillId="8" borderId="3" xfId="0" applyNumberFormat="1" applyFont="1" applyFill="1" applyBorder="1" applyAlignment="1">
      <alignment horizontal="center" vertical="center"/>
    </xf>
    <xf numFmtId="165" fontId="7" fillId="8" borderId="13" xfId="0" applyNumberFormat="1" applyFont="1" applyFill="1" applyBorder="1" applyAlignment="1">
      <alignment horizontal="center" vertical="center"/>
    </xf>
    <xf numFmtId="165" fontId="7" fillId="8" borderId="12" xfId="0" applyNumberFormat="1" applyFont="1" applyFill="1" applyBorder="1" applyAlignment="1">
      <alignment horizontal="center" vertical="center"/>
    </xf>
  </cellXfs>
  <cellStyles count="3">
    <cellStyle name="40% - Accent1" xfId="2" builtinId="31"/>
    <cellStyle name="Normal" xfId="0" builtinId="0"/>
    <cellStyle name="Note" xfId="1" builtinId="10"/>
  </cellStyles>
  <dxfs count="23">
    <dxf>
      <font>
        <color theme="5" tint="-0.24994659260841701"/>
      </font>
    </dxf>
    <dxf>
      <fill>
        <patternFill>
          <bgColor rgb="FFFFC000"/>
        </patternFill>
      </fill>
    </dxf>
    <dxf>
      <fill>
        <patternFill>
          <bgColor theme="5" tint="0.39994506668294322"/>
        </patternFill>
      </fill>
    </dxf>
    <dxf>
      <font>
        <color theme="5" tint="-0.24994659260841701"/>
      </font>
    </dxf>
    <dxf>
      <fill>
        <patternFill>
          <bgColor rgb="FFFFC000"/>
        </patternFill>
      </fill>
    </dxf>
    <dxf>
      <fill>
        <patternFill>
          <bgColor theme="5" tint="0.39994506668294322"/>
        </patternFill>
      </fill>
    </dxf>
    <dxf>
      <font>
        <color theme="5" tint="-0.24994659260841701"/>
      </font>
    </dxf>
    <dxf>
      <fill>
        <patternFill>
          <bgColor rgb="FFFFC000"/>
        </patternFill>
      </fill>
    </dxf>
    <dxf>
      <fill>
        <patternFill>
          <bgColor theme="5" tint="0.39994506668294322"/>
        </patternFill>
      </fill>
    </dxf>
    <dxf>
      <numFmt numFmtId="165" formatCode="[$-F800]dddd\,\ mmmm\ dd\,\ yyyy"/>
    </dxf>
    <dxf>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409]d\-mmm\-yy;@"/>
      <fill>
        <patternFill patternType="none">
          <fgColor indexed="64"/>
          <bgColor indexed="65"/>
        </patternFill>
      </fill>
      <alignment horizontal="center" vertical="center" textRotation="0" wrapText="0" indent="0" justifyLastLine="0" shrinkToFit="0" readingOrder="0"/>
      <border diagonalUp="0" diagonalDown="0" outline="0">
        <left style="double">
          <color indexed="64"/>
        </left>
        <right/>
        <top style="double">
          <color indexed="64"/>
        </top>
        <bottom style="double">
          <color indexed="64"/>
        </bottom>
      </border>
    </dxf>
    <dxf>
      <font>
        <b val="0"/>
        <i val="0"/>
        <strike val="0"/>
        <condense val="0"/>
        <extend val="0"/>
        <outline val="0"/>
        <shadow val="0"/>
        <u val="none"/>
        <vertAlign val="baseline"/>
        <sz val="11"/>
        <color auto="1"/>
        <name val="Arial"/>
        <family val="2"/>
        <scheme val="none"/>
      </font>
      <numFmt numFmtId="166" formatCode="[$-409]d\-mmm\-yy;@"/>
      <fill>
        <patternFill patternType="none">
          <fgColor indexed="64"/>
          <bgColor indexed="65"/>
        </patternFill>
      </fill>
      <alignment horizontal="center" vertical="center" textRotation="0" wrapText="0" indent="0" justifyLastLine="0" shrinkToFit="0" readingOrder="0"/>
      <border diagonalUp="0" diagonalDown="0" outline="0">
        <left style="double">
          <color indexed="64"/>
        </left>
        <right style="double">
          <color indexed="64"/>
        </right>
        <top style="double">
          <color indexed="64"/>
        </top>
        <bottom style="double">
          <color indexed="64"/>
        </bottom>
      </border>
    </dxf>
    <dxf>
      <font>
        <b val="0"/>
        <i val="0"/>
        <strike val="0"/>
        <condense val="0"/>
        <extend val="0"/>
        <outline val="0"/>
        <shadow val="0"/>
        <u val="none"/>
        <vertAlign val="baseline"/>
        <sz val="11"/>
        <color auto="1"/>
        <name val="Arial"/>
        <family val="2"/>
        <scheme val="none"/>
      </font>
      <numFmt numFmtId="166" formatCode="[$-409]d\-mmm\-yy;@"/>
      <fill>
        <patternFill patternType="none">
          <fgColor indexed="64"/>
          <bgColor indexed="65"/>
        </patternFill>
      </fill>
      <alignment horizontal="center" vertical="center" textRotation="0" wrapText="0" indent="0" justifyLastLine="0" shrinkToFit="0" readingOrder="0"/>
      <border diagonalUp="0" diagonalDown="0" outline="0">
        <left style="double">
          <color indexed="64"/>
        </left>
        <right style="double">
          <color indexed="64"/>
        </right>
        <top style="double">
          <color indexed="64"/>
        </top>
        <bottom style="double">
          <color indexed="64"/>
        </bottom>
      </border>
    </dxf>
    <dxf>
      <font>
        <b val="0"/>
        <i val="0"/>
        <strike val="0"/>
        <condense val="0"/>
        <extend val="0"/>
        <outline val="0"/>
        <shadow val="0"/>
        <u val="none"/>
        <vertAlign val="baseline"/>
        <sz val="11"/>
        <color auto="1"/>
        <name val="Arial"/>
        <family val="2"/>
        <scheme val="none"/>
      </font>
      <numFmt numFmtId="166" formatCode="[$-409]d\-mmm\-yy;@"/>
      <fill>
        <patternFill patternType="none">
          <fgColor indexed="64"/>
          <bgColor indexed="65"/>
        </patternFill>
      </fill>
      <alignment horizontal="center" vertical="center" textRotation="0" wrapText="0" indent="0" justifyLastLine="0" shrinkToFit="0" readingOrder="0"/>
      <border diagonalUp="0" diagonalDown="0" outline="0">
        <left style="double">
          <color indexed="64"/>
        </left>
        <right style="double">
          <color indexed="64"/>
        </right>
        <top style="double">
          <color indexed="64"/>
        </top>
        <bottom style="double">
          <color indexed="64"/>
        </bottom>
      </border>
    </dxf>
    <dxf>
      <font>
        <b val="0"/>
        <i val="0"/>
        <strike val="0"/>
        <condense val="0"/>
        <extend val="0"/>
        <outline val="0"/>
        <shadow val="0"/>
        <u val="none"/>
        <vertAlign val="baseline"/>
        <sz val="11"/>
        <color auto="1"/>
        <name val="Arial"/>
        <family val="2"/>
        <scheme val="none"/>
      </font>
      <numFmt numFmtId="166" formatCode="[$-409]d\-mmm\-yy;@"/>
      <fill>
        <patternFill patternType="none">
          <fgColor indexed="64"/>
          <bgColor indexed="65"/>
        </patternFill>
      </fill>
      <alignment horizontal="center" vertical="center" textRotation="0" wrapText="0" indent="0" justifyLastLine="0" shrinkToFit="0" readingOrder="0"/>
      <border diagonalUp="0" diagonalDown="0" outline="0">
        <left style="double">
          <color indexed="64"/>
        </left>
        <right style="double">
          <color indexed="64"/>
        </right>
        <top style="double">
          <color indexed="64"/>
        </top>
        <bottom style="double">
          <color indexed="64"/>
        </bottom>
      </border>
    </dxf>
    <dxf>
      <font>
        <b val="0"/>
        <i val="0"/>
        <strike val="0"/>
        <condense val="0"/>
        <extend val="0"/>
        <outline val="0"/>
        <shadow val="0"/>
        <u val="none"/>
        <vertAlign val="baseline"/>
        <sz val="11"/>
        <color auto="1"/>
        <name val="Arial"/>
        <family val="2"/>
        <scheme val="none"/>
      </font>
      <numFmt numFmtId="166" formatCode="[$-409]d\-mmm\-yy;@"/>
      <fill>
        <patternFill patternType="none">
          <fgColor indexed="64"/>
          <bgColor indexed="65"/>
        </patternFill>
      </fill>
      <alignment horizontal="center" vertical="center" textRotation="0" wrapText="0" indent="0" justifyLastLine="0" shrinkToFit="0" readingOrder="0"/>
      <border diagonalUp="0" diagonalDown="0" outline="0">
        <left style="double">
          <color indexed="64"/>
        </left>
        <right style="double">
          <color indexed="64"/>
        </right>
        <top style="double">
          <color indexed="64"/>
        </top>
        <bottom style="double">
          <color indexed="64"/>
        </bottom>
      </border>
    </dxf>
    <dxf>
      <font>
        <b val="0"/>
        <i val="0"/>
        <strike val="0"/>
        <condense val="0"/>
        <extend val="0"/>
        <outline val="0"/>
        <shadow val="0"/>
        <u val="none"/>
        <vertAlign val="baseline"/>
        <sz val="12"/>
        <color theme="1"/>
        <name val="Arial"/>
        <family val="2"/>
        <scheme val="none"/>
      </font>
      <numFmt numFmtId="166" formatCode="[$-409]d\-mmm\-yy;@"/>
      <alignment horizontal="center" vertical="center" textRotation="0" wrapText="0" indent="0" justifyLastLine="0" shrinkToFit="0" readingOrder="0"/>
      <border diagonalUp="0" diagonalDown="0" outline="0">
        <left/>
        <right style="double">
          <color indexed="64"/>
        </right>
        <top style="double">
          <color indexed="64"/>
        </top>
        <bottom style="double">
          <color indexed="64"/>
        </bottom>
      </border>
    </dxf>
    <dxf>
      <border diagonalUp="0" diagonalDown="0">
        <left style="double">
          <color indexed="64"/>
        </left>
        <right style="double">
          <color indexed="64"/>
        </right>
        <top style="double">
          <color indexed="64"/>
        </top>
        <bottom style="double">
          <color indexed="64"/>
        </bottom>
      </border>
    </dxf>
    <dxf>
      <font>
        <b val="0"/>
        <i val="0"/>
        <strike val="0"/>
        <condense val="0"/>
        <extend val="0"/>
        <outline val="0"/>
        <shadow val="0"/>
        <u val="none"/>
        <vertAlign val="baseline"/>
        <sz val="11"/>
        <color auto="1"/>
        <name val="Arial"/>
        <family val="2"/>
        <scheme val="none"/>
      </font>
      <numFmt numFmtId="164" formatCode="mm/dd/yy;@"/>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0"/>
        <color theme="2" tint="-0.749992370372631"/>
        <name val="Arial"/>
        <family val="2"/>
        <scheme val="none"/>
      </font>
      <numFmt numFmtId="164" formatCode="mm/dd/yy;@"/>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z val="16"/>
        <color theme="5" tint="-0.499984740745262"/>
        <name val="Times New Roman"/>
        <family val="1"/>
        <scheme val="none"/>
      </font>
      <fill>
        <patternFill>
          <bgColor rgb="FFFFCCFF"/>
        </patternFill>
      </fill>
      <border>
        <left style="thin">
          <color auto="1"/>
        </left>
        <right style="thin">
          <color auto="1"/>
        </right>
        <top style="thin">
          <color auto="1"/>
        </top>
        <bottom style="thin">
          <color auto="1"/>
        </bottom>
        <vertical/>
        <horizontal/>
      </border>
    </dxf>
    <dxf>
      <font>
        <b/>
        <i val="0"/>
        <sz val="12"/>
        <color theme="1"/>
      </font>
      <fill>
        <patternFill patternType="none">
          <bgColor auto="1"/>
        </patternFill>
      </fill>
      <border>
        <left style="thin">
          <color theme="2" tint="-0.24994659260841701"/>
        </left>
        <right style="thin">
          <color theme="2" tint="-0.24994659260841701"/>
        </right>
        <top style="thin">
          <color theme="2" tint="-0.24994659260841701"/>
        </top>
        <bottom style="thin">
          <color theme="2" tint="-0.24994659260841701"/>
        </bottom>
        <vertical/>
        <horizontal/>
      </border>
    </dxf>
  </dxfs>
  <tableStyles count="2" defaultTableStyle="TableStyleMedium2" defaultPivotStyle="PivotStyleLight16">
    <tableStyle name="Invisible" pivot="0" table="0" count="0" xr9:uid="{8E30C07D-F538-4AB6-BC8A-C3A9C85BF244}"/>
    <tableStyle name="SlicerStyleLight1 2" pivot="0" table="0" count="10" xr9:uid="{C959ABED-9E7E-493D-A3DF-6B9EE8D9594F}">
      <tableStyleElement type="wholeTable" dxfId="22"/>
      <tableStyleElement type="headerRow" dxfId="21"/>
    </tableStyle>
  </tableStyles>
  <colors>
    <mruColors>
      <color rgb="FFFFCCFF"/>
      <color rgb="FFFFF9E7"/>
    </mruColors>
  </color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StyleLight1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07/relationships/slicerCache" Target="slicerCaches/slicerCach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27211</xdr:colOff>
      <xdr:row>1</xdr:row>
      <xdr:rowOff>16329</xdr:rowOff>
    </xdr:from>
    <xdr:to>
      <xdr:col>5</xdr:col>
      <xdr:colOff>1347105</xdr:colOff>
      <xdr:row>2</xdr:row>
      <xdr:rowOff>95251</xdr:rowOff>
    </xdr:to>
    <mc:AlternateContent xmlns:mc="http://schemas.openxmlformats.org/markup-compatibility/2006" xmlns:sle15="http://schemas.microsoft.com/office/drawing/2012/slicer">
      <mc:Choice Requires="sle15">
        <xdr:graphicFrame macro="">
          <xdr:nvGraphicFramePr>
            <xdr:cNvPr id="2" name="Standards&#10;Committee&#10; Meeting Date">
              <a:extLst>
                <a:ext uri="{FF2B5EF4-FFF2-40B4-BE49-F238E27FC236}">
                  <a16:creationId xmlns:a16="http://schemas.microsoft.com/office/drawing/2014/main" id="{1C0616CD-7A12-4436-91B5-F3E240F748C3}"/>
                </a:ext>
              </a:extLst>
            </xdr:cNvPr>
            <xdr:cNvGraphicFramePr>
              <a:graphicFrameLocks noChangeAspect="1"/>
            </xdr:cNvGraphicFramePr>
          </xdr:nvGraphicFramePr>
          <xdr:xfrm>
            <a:off x="0" y="0"/>
            <a:ext cx="0" cy="0"/>
          </xdr:xfrm>
          <a:graphic>
            <a:graphicData uri="http://schemas.microsoft.com/office/drawing/2010/slicer">
              <sle:slicer xmlns:sle="http://schemas.microsoft.com/office/drawing/2010/slicer" name="Standards&#10;Committee&#10; Meeting Date"/>
            </a:graphicData>
          </a:graphic>
        </xdr:graphicFrame>
      </mc:Choice>
      <mc:Fallback xmlns="">
        <xdr:sp macro="" textlink="">
          <xdr:nvSpPr>
            <xdr:cNvPr id="0" name=""/>
            <xdr:cNvSpPr>
              <a:spLocks noTextEdit="1"/>
            </xdr:cNvSpPr>
          </xdr:nvSpPr>
          <xdr:spPr>
            <a:xfrm>
              <a:off x="639532" y="166008"/>
              <a:ext cx="11266716" cy="1589314"/>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LocksWithSheet="0"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ndards_Committee__Meeting_Date" xr10:uid="{B6F36EE9-3486-40A1-8D31-34C9A56FD804}" sourceName="Standards_x000a_Committee_x000a_ Meeting Date">
  <extLst>
    <x:ext xmlns:x15="http://schemas.microsoft.com/office/spreadsheetml/2010/11/main" uri="{2F2917AC-EB37-4324-AD4E-5DD8C200BD13}">
      <x15:tableSlicerCache tableId="2" column="1" customListSort="0"/>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tandards_x000a_Committee_x000a_ Meeting Date" xr10:uid="{4CA9A206-0982-4514-98FD-4B5B57FC3A05}" cache="Slicer_Standards_Committee__Meeting_Date" caption="SC Meeting Date" columnCount="5" style="SlicerStyleLight1 2" rowHeight="36576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B4:H18" totalsRowShown="0" headerRowDxfId="20" dataDxfId="19" tableBorderDxfId="18" headerRowCellStyle="40% - Accent1">
  <autoFilter ref="B4:H18" xr:uid="{00000000-0009-0000-0100-000002000000}"/>
  <tableColumns count="7">
    <tableColumn id="1" xr3:uid="{00000000-0010-0000-0000-000001000000}" name="Standards_x000a_Committee_x000a_ Meeting Date" dataDxfId="17"/>
    <tableColumn id="2" xr3:uid="{00000000-0010-0000-0000-000002000000}" name="Agenda Items_x000a_Due (1)  " dataDxfId="16">
      <calculatedColumnFormula>B5-24</calculatedColumnFormula>
    </tableColumn>
    <tableColumn id="3" xr3:uid="{00000000-0010-0000-0000-000003000000}" name="Agenda Distributed and_x000a_ Published" dataDxfId="15"/>
    <tableColumn id="4" xr3:uid="{00000000-0010-0000-0000-000004000000}" name="First Draft_x000a_Minutes_x000a_ Distributed" dataDxfId="14">
      <calculatedColumnFormula>B5+6</calculatedColumnFormula>
    </tableColumn>
    <tableColumn id="5" xr3:uid="{00000000-0010-0000-0000-000005000000}" name="Comments Due_x000a_for_x000a_Draft Minutes" dataDxfId="13">
      <calculatedColumnFormula>B5+13</calculatedColumnFormula>
    </tableColumn>
    <tableColumn id="6" xr3:uid="{00000000-0010-0000-0000-000006000000}" name="Final Draft Minutes _x000a_Distributed" dataDxfId="12">
      <calculatedColumnFormula>B5+21</calculatedColumnFormula>
    </tableColumn>
    <tableColumn id="7" xr3:uid="{00000000-0010-0000-0000-000007000000}" name="Approved Minutes_x000a_ Published" dataDxfId="11">
      <calculatedColumnFormula>B5+35</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8E991DF-64FA-4FB5-95B6-AD09558937AB}" name="Table1" displayName="Table1" ref="A1:B15" totalsRowShown="0" headerRowDxfId="10">
  <autoFilter ref="A1:B15" xr:uid="{58E991DF-64FA-4FB5-95B6-AD09558937AB}"/>
  <tableColumns count="2">
    <tableColumn id="1" xr3:uid="{903AA26F-EAB2-4CA0-85F5-DCEF9957ACC3}" name="Subject"/>
    <tableColumn id="2" xr3:uid="{E964BB14-1BAE-4CE8-B097-10C75B4B21D5}" name="StartDate" dataDxfId="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J24"/>
  <sheetViews>
    <sheetView showGridLines="0" tabSelected="1" view="pageLayout" topLeftCell="B1" zoomScale="70" zoomScaleNormal="70" zoomScalePageLayoutView="70" workbookViewId="0">
      <selection activeCell="B4" sqref="B4"/>
    </sheetView>
  </sheetViews>
  <sheetFormatPr defaultRowHeight="14.25" x14ac:dyDescent="0.2"/>
  <cols>
    <col min="1" max="1" width="9.140625" style="1"/>
    <col min="2" max="2" width="46.7109375" style="1" customWidth="1"/>
    <col min="3" max="3" width="32" style="1" customWidth="1"/>
    <col min="4" max="4" width="35.140625" style="1" customWidth="1"/>
    <col min="5" max="6" width="35.7109375" style="1" customWidth="1"/>
    <col min="7" max="7" width="32.7109375" style="1" customWidth="1"/>
    <col min="8" max="8" width="35.140625" style="1" bestFit="1" customWidth="1"/>
    <col min="9" max="9" width="9.140625" style="1"/>
    <col min="10" max="10" width="9.28515625" style="1" bestFit="1" customWidth="1"/>
    <col min="11" max="11" width="13.5703125" style="1" bestFit="1" customWidth="1"/>
    <col min="12" max="16384" width="9.140625" style="1"/>
  </cols>
  <sheetData>
    <row r="1" spans="2:10" ht="1.5" customHeight="1" x14ac:dyDescent="0.2"/>
    <row r="2" spans="2:10" ht="118.5" customHeight="1" x14ac:dyDescent="0.2">
      <c r="F2" s="8"/>
    </row>
    <row r="3" spans="2:10" ht="18.75" customHeight="1" x14ac:dyDescent="0.2"/>
    <row r="4" spans="2:10" ht="73.5" customHeight="1" x14ac:dyDescent="0.2">
      <c r="B4" s="9" t="s">
        <v>0</v>
      </c>
      <c r="C4" s="10" t="s">
        <v>14</v>
      </c>
      <c r="D4" s="10" t="s">
        <v>1</v>
      </c>
      <c r="E4" s="10" t="s">
        <v>2</v>
      </c>
      <c r="F4" s="10" t="s">
        <v>3</v>
      </c>
      <c r="G4" s="10" t="s">
        <v>4</v>
      </c>
      <c r="H4" s="11" t="s">
        <v>5</v>
      </c>
      <c r="J4" s="2"/>
    </row>
    <row r="5" spans="2:10" ht="25.35" customHeight="1" thickBot="1" x14ac:dyDescent="0.25">
      <c r="B5" s="17" t="s">
        <v>31</v>
      </c>
      <c r="C5" s="12" t="s">
        <v>6</v>
      </c>
      <c r="D5" s="12" t="s">
        <v>7</v>
      </c>
      <c r="E5" s="12" t="s">
        <v>8</v>
      </c>
      <c r="F5" s="12" t="s">
        <v>9</v>
      </c>
      <c r="G5" s="12" t="s">
        <v>10</v>
      </c>
      <c r="H5" s="13" t="s">
        <v>11</v>
      </c>
    </row>
    <row r="6" spans="2:10" ht="25.35" customHeight="1" thickTop="1" thickBot="1" x14ac:dyDescent="0.25">
      <c r="B6" s="22">
        <v>45281</v>
      </c>
      <c r="C6" s="23">
        <f t="shared" ref="C6" si="0">B6-24</f>
        <v>45257</v>
      </c>
      <c r="D6" s="24">
        <f>B6-17</f>
        <v>45264</v>
      </c>
      <c r="E6" s="23">
        <f t="shared" ref="E6" si="1">B6+6</f>
        <v>45287</v>
      </c>
      <c r="F6" s="23">
        <f t="shared" ref="F6" si="2">B6+13</f>
        <v>45294</v>
      </c>
      <c r="G6" s="23">
        <f>B6+21</f>
        <v>45302</v>
      </c>
      <c r="H6" s="25">
        <f>B6+42</f>
        <v>45323</v>
      </c>
    </row>
    <row r="7" spans="2:10" ht="25.35" customHeight="1" thickTop="1" thickBot="1" x14ac:dyDescent="0.25">
      <c r="B7" s="20">
        <v>45309</v>
      </c>
      <c r="C7" s="3">
        <f t="shared" ref="C7:C18" si="3">B7-24</f>
        <v>45285</v>
      </c>
      <c r="D7" s="27">
        <f>B7-16</f>
        <v>45293</v>
      </c>
      <c r="E7" s="3">
        <f t="shared" ref="E7:E16" si="4">B7+6</f>
        <v>45315</v>
      </c>
      <c r="F7" s="3">
        <f t="shared" ref="F7:F16" si="5">B7+13</f>
        <v>45322</v>
      </c>
      <c r="G7" s="3">
        <f t="shared" ref="G7:G15" si="6">B7+21</f>
        <v>45330</v>
      </c>
      <c r="H7" s="18">
        <f>B7+35</f>
        <v>45344</v>
      </c>
    </row>
    <row r="8" spans="2:10" ht="25.35" customHeight="1" thickTop="1" thickBot="1" x14ac:dyDescent="0.25">
      <c r="B8" s="20">
        <v>45337</v>
      </c>
      <c r="C8" s="3">
        <f t="shared" si="3"/>
        <v>45313</v>
      </c>
      <c r="D8" s="3">
        <f t="shared" ref="D8:D18" si="7">B8-17</f>
        <v>45320</v>
      </c>
      <c r="E8" s="3">
        <f t="shared" si="4"/>
        <v>45343</v>
      </c>
      <c r="F8" s="3">
        <f t="shared" si="5"/>
        <v>45350</v>
      </c>
      <c r="G8" s="3">
        <f t="shared" si="6"/>
        <v>45358</v>
      </c>
      <c r="H8" s="18">
        <f>B8+42</f>
        <v>45379</v>
      </c>
    </row>
    <row r="9" spans="2:10" ht="25.35" customHeight="1" thickTop="1" thickBot="1" x14ac:dyDescent="0.25">
      <c r="B9" s="20">
        <v>45372</v>
      </c>
      <c r="C9" s="3">
        <f t="shared" si="3"/>
        <v>45348</v>
      </c>
      <c r="D9" s="3">
        <f t="shared" si="7"/>
        <v>45355</v>
      </c>
      <c r="E9" s="3">
        <f t="shared" si="4"/>
        <v>45378</v>
      </c>
      <c r="F9" s="3">
        <f t="shared" si="5"/>
        <v>45385</v>
      </c>
      <c r="G9" s="3">
        <f t="shared" si="6"/>
        <v>45393</v>
      </c>
      <c r="H9" s="18">
        <f t="shared" ref="H9:H12" si="8">B9+35</f>
        <v>45407</v>
      </c>
    </row>
    <row r="10" spans="2:10" ht="25.35" customHeight="1" thickTop="1" thickBot="1" x14ac:dyDescent="0.25">
      <c r="B10" s="20">
        <v>45400</v>
      </c>
      <c r="C10" s="3">
        <f t="shared" si="3"/>
        <v>45376</v>
      </c>
      <c r="D10" s="3">
        <f t="shared" si="7"/>
        <v>45383</v>
      </c>
      <c r="E10" s="3">
        <f t="shared" si="4"/>
        <v>45406</v>
      </c>
      <c r="F10" s="3">
        <f t="shared" si="5"/>
        <v>45413</v>
      </c>
      <c r="G10" s="3">
        <f t="shared" si="6"/>
        <v>45421</v>
      </c>
      <c r="H10" s="18">
        <f>B10+42</f>
        <v>45442</v>
      </c>
    </row>
    <row r="11" spans="2:10" ht="25.35" customHeight="1" thickTop="1" thickBot="1" x14ac:dyDescent="0.25">
      <c r="B11" s="20">
        <v>45428</v>
      </c>
      <c r="C11" s="3">
        <f t="shared" si="3"/>
        <v>45404</v>
      </c>
      <c r="D11" s="3">
        <f t="shared" si="7"/>
        <v>45411</v>
      </c>
      <c r="E11" s="3">
        <f t="shared" si="4"/>
        <v>45434</v>
      </c>
      <c r="F11" s="3">
        <f t="shared" si="5"/>
        <v>45441</v>
      </c>
      <c r="G11" s="3">
        <f t="shared" si="6"/>
        <v>45449</v>
      </c>
      <c r="H11" s="18">
        <f>B11+42</f>
        <v>45470</v>
      </c>
    </row>
    <row r="12" spans="2:10" ht="25.35" customHeight="1" thickTop="1" thickBot="1" x14ac:dyDescent="0.25">
      <c r="B12" s="20">
        <v>45463</v>
      </c>
      <c r="C12" s="27">
        <f>B12-23</f>
        <v>45440</v>
      </c>
      <c r="D12" s="3">
        <f t="shared" si="7"/>
        <v>45446</v>
      </c>
      <c r="E12" s="3">
        <f t="shared" si="4"/>
        <v>45469</v>
      </c>
      <c r="F12" s="3">
        <f t="shared" si="5"/>
        <v>45476</v>
      </c>
      <c r="G12" s="3">
        <f t="shared" si="6"/>
        <v>45484</v>
      </c>
      <c r="H12" s="18">
        <f t="shared" si="8"/>
        <v>45498</v>
      </c>
    </row>
    <row r="13" spans="2:10" ht="25.35" customHeight="1" thickTop="1" thickBot="1" x14ac:dyDescent="0.25">
      <c r="B13" s="20">
        <v>45491</v>
      </c>
      <c r="C13" s="3">
        <f t="shared" si="3"/>
        <v>45467</v>
      </c>
      <c r="D13" s="3">
        <f t="shared" si="7"/>
        <v>45474</v>
      </c>
      <c r="E13" s="3">
        <f t="shared" si="4"/>
        <v>45497</v>
      </c>
      <c r="F13" s="3">
        <f t="shared" si="5"/>
        <v>45504</v>
      </c>
      <c r="G13" s="3">
        <f t="shared" si="6"/>
        <v>45512</v>
      </c>
      <c r="H13" s="18">
        <f>B13+42</f>
        <v>45533</v>
      </c>
    </row>
    <row r="14" spans="2:10" ht="25.35" customHeight="1" thickTop="1" thickBot="1" x14ac:dyDescent="0.25">
      <c r="B14" s="20">
        <v>45519</v>
      </c>
      <c r="C14" s="3">
        <f t="shared" si="3"/>
        <v>45495</v>
      </c>
      <c r="D14" s="3">
        <f t="shared" si="7"/>
        <v>45502</v>
      </c>
      <c r="E14" s="3">
        <f t="shared" si="4"/>
        <v>45525</v>
      </c>
      <c r="F14" s="3">
        <f t="shared" si="5"/>
        <v>45532</v>
      </c>
      <c r="G14" s="3">
        <f t="shared" si="6"/>
        <v>45540</v>
      </c>
      <c r="H14" s="18">
        <f>B14+42</f>
        <v>45561</v>
      </c>
    </row>
    <row r="15" spans="2:10" ht="25.35" customHeight="1" thickTop="1" thickBot="1" x14ac:dyDescent="0.25">
      <c r="B15" s="20">
        <v>45554</v>
      </c>
      <c r="C15" s="3">
        <f t="shared" si="3"/>
        <v>45530</v>
      </c>
      <c r="D15" s="27">
        <f>B15-16</f>
        <v>45538</v>
      </c>
      <c r="E15" s="3">
        <f t="shared" si="4"/>
        <v>45560</v>
      </c>
      <c r="F15" s="3">
        <f t="shared" si="5"/>
        <v>45567</v>
      </c>
      <c r="G15" s="3">
        <f t="shared" si="6"/>
        <v>45575</v>
      </c>
      <c r="H15" s="18">
        <f>B15+42</f>
        <v>45596</v>
      </c>
    </row>
    <row r="16" spans="2:10" ht="25.35" customHeight="1" thickTop="1" thickBot="1" x14ac:dyDescent="0.25">
      <c r="B16" s="20">
        <v>45582</v>
      </c>
      <c r="C16" s="3">
        <f t="shared" si="3"/>
        <v>45558</v>
      </c>
      <c r="D16" s="3">
        <f t="shared" si="7"/>
        <v>45565</v>
      </c>
      <c r="E16" s="3">
        <f t="shared" si="4"/>
        <v>45588</v>
      </c>
      <c r="F16" s="3">
        <f t="shared" si="5"/>
        <v>45595</v>
      </c>
      <c r="G16" s="3">
        <f>B16+21</f>
        <v>45603</v>
      </c>
      <c r="H16" s="29">
        <f>B16+43</f>
        <v>45625</v>
      </c>
    </row>
    <row r="17" spans="2:8" ht="25.35" customHeight="1" thickTop="1" thickBot="1" x14ac:dyDescent="0.25">
      <c r="B17" s="28">
        <v>45618</v>
      </c>
      <c r="C17" s="3">
        <f>B17-25</f>
        <v>45593</v>
      </c>
      <c r="D17" s="3">
        <f>B17-18</f>
        <v>45600</v>
      </c>
      <c r="E17" s="27">
        <f>B17+6</f>
        <v>45624</v>
      </c>
      <c r="F17" s="3">
        <f>B17+12</f>
        <v>45630</v>
      </c>
      <c r="G17" s="3">
        <f>B17+20</f>
        <v>45638</v>
      </c>
      <c r="H17" s="29">
        <f>B17+35</f>
        <v>45653</v>
      </c>
    </row>
    <row r="18" spans="2:8" ht="25.35" customHeight="1" thickTop="1" thickBot="1" x14ac:dyDescent="0.25">
      <c r="B18" s="21">
        <v>45645</v>
      </c>
      <c r="C18" s="4">
        <f t="shared" si="3"/>
        <v>45621</v>
      </c>
      <c r="D18" s="3">
        <f t="shared" si="7"/>
        <v>45628</v>
      </c>
      <c r="E18" s="26">
        <f>B18+7</f>
        <v>45652</v>
      </c>
      <c r="F18" s="26">
        <f>B18+14</f>
        <v>45659</v>
      </c>
      <c r="G18" s="4">
        <f>B18+21</f>
        <v>45666</v>
      </c>
      <c r="H18" s="19">
        <f>B18+42</f>
        <v>45687</v>
      </c>
    </row>
    <row r="19" spans="2:8" ht="30.75" customHeight="1" thickTop="1" x14ac:dyDescent="0.2"/>
    <row r="20" spans="2:8" ht="18" customHeight="1" x14ac:dyDescent="0.2">
      <c r="B20" s="5" t="s">
        <v>12</v>
      </c>
    </row>
    <row r="21" spans="2:8" ht="18" customHeight="1" x14ac:dyDescent="0.2">
      <c r="B21" s="6" t="s">
        <v>13</v>
      </c>
    </row>
    <row r="22" spans="2:8" ht="18" customHeight="1" x14ac:dyDescent="0.2">
      <c r="B22" s="6" t="s">
        <v>32</v>
      </c>
    </row>
    <row r="23" spans="2:8" ht="18" customHeight="1" x14ac:dyDescent="0.2">
      <c r="B23" s="6" t="s">
        <v>33</v>
      </c>
    </row>
    <row r="24" spans="2:8" ht="18" customHeight="1" x14ac:dyDescent="0.2">
      <c r="B24" s="7"/>
    </row>
  </sheetData>
  <conditionalFormatting sqref="B17">
    <cfRule type="expression" dxfId="8" priority="31">
      <formula>AND($B$6&lt;&gt;"",$B$22=1)</formula>
    </cfRule>
    <cfRule type="expression" dxfId="7" priority="32">
      <formula>($B$6:$H$18=$K$10)</formula>
    </cfRule>
    <cfRule type="duplicateValues" dxfId="6" priority="33"/>
  </conditionalFormatting>
  <conditionalFormatting sqref="E7:H16 F17:H18">
    <cfRule type="expression" dxfId="5" priority="28">
      <formula>AND($B$6&lt;&gt;"",$B$22=1)</formula>
    </cfRule>
    <cfRule type="expression" dxfId="4" priority="29">
      <formula>($B$6:$H$18=$K$10)</formula>
    </cfRule>
  </conditionalFormatting>
  <conditionalFormatting sqref="F6:H6 C6">
    <cfRule type="duplicateValues" dxfId="3" priority="3"/>
  </conditionalFormatting>
  <conditionalFormatting sqref="F6:H6 C6:C18">
    <cfRule type="expression" dxfId="2" priority="1">
      <formula>AND($B$6&lt;&gt;"",$B$22=1)</formula>
    </cfRule>
    <cfRule type="expression" dxfId="1" priority="2">
      <formula>($B$6:$H$18=$K$10)</formula>
    </cfRule>
  </conditionalFormatting>
  <conditionalFormatting sqref="F17:H18 C7:C18 E7:H16">
    <cfRule type="duplicateValues" dxfId="0" priority="30"/>
  </conditionalFormatting>
  <printOptions horizontalCentered="1" verticalCentered="1"/>
  <pageMargins left="0.25" right="0.25" top="0.93348214285714282" bottom="0.75" header="0.3" footer="0.3"/>
  <pageSetup scale="51" orientation="landscape" r:id="rId1"/>
  <headerFooter>
    <oddHeader>&amp;C&amp;"Times New Roman,Bold"&amp;20&amp;K04-043INDOT Standards Committee
Schedule of Meetings, Submittals, and Distributions
for  &amp;K05-0212024</oddHead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B4531-0366-4EE3-82B5-C98F0A339390}">
  <dimension ref="A1:B15"/>
  <sheetViews>
    <sheetView workbookViewId="0">
      <selection sqref="A1:B15"/>
    </sheetView>
  </sheetViews>
  <sheetFormatPr defaultRowHeight="15" x14ac:dyDescent="0.25"/>
  <cols>
    <col min="1" max="1" width="31" bestFit="1" customWidth="1"/>
    <col min="2" max="2" width="27.42578125" style="14" bestFit="1" customWidth="1"/>
  </cols>
  <sheetData>
    <row r="1" spans="1:2" x14ac:dyDescent="0.25">
      <c r="A1" s="15" t="s">
        <v>15</v>
      </c>
      <c r="B1" s="16" t="s">
        <v>16</v>
      </c>
    </row>
    <row r="2" spans="1:2" x14ac:dyDescent="0.25">
      <c r="A2" t="s">
        <v>17</v>
      </c>
      <c r="B2" s="14">
        <v>44928</v>
      </c>
    </row>
    <row r="3" spans="1:2" x14ac:dyDescent="0.25">
      <c r="A3" t="s">
        <v>18</v>
      </c>
      <c r="B3" s="14">
        <v>44942</v>
      </c>
    </row>
    <row r="4" spans="1:2" x14ac:dyDescent="0.25">
      <c r="A4" t="s">
        <v>19</v>
      </c>
      <c r="B4" s="14">
        <v>45023</v>
      </c>
    </row>
    <row r="5" spans="1:2" x14ac:dyDescent="0.25">
      <c r="A5" t="s">
        <v>20</v>
      </c>
      <c r="B5" s="14">
        <v>45048</v>
      </c>
    </row>
    <row r="6" spans="1:2" x14ac:dyDescent="0.25">
      <c r="A6" t="s">
        <v>21</v>
      </c>
      <c r="B6" s="14">
        <v>45075</v>
      </c>
    </row>
    <row r="7" spans="1:2" x14ac:dyDescent="0.25">
      <c r="A7" t="s">
        <v>22</v>
      </c>
      <c r="B7" s="14">
        <v>45111</v>
      </c>
    </row>
    <row r="8" spans="1:2" x14ac:dyDescent="0.25">
      <c r="A8" t="s">
        <v>23</v>
      </c>
      <c r="B8" s="14">
        <v>45173</v>
      </c>
    </row>
    <row r="9" spans="1:2" x14ac:dyDescent="0.25">
      <c r="A9" t="s">
        <v>24</v>
      </c>
      <c r="B9" s="14">
        <v>45208</v>
      </c>
    </row>
    <row r="10" spans="1:2" x14ac:dyDescent="0.25">
      <c r="A10" t="s">
        <v>25</v>
      </c>
      <c r="B10" s="14">
        <v>45237</v>
      </c>
    </row>
    <row r="11" spans="1:2" x14ac:dyDescent="0.25">
      <c r="A11" t="s">
        <v>26</v>
      </c>
      <c r="B11" s="14">
        <v>45240</v>
      </c>
    </row>
    <row r="12" spans="1:2" x14ac:dyDescent="0.25">
      <c r="A12" t="s">
        <v>27</v>
      </c>
      <c r="B12" s="14">
        <v>45253</v>
      </c>
    </row>
    <row r="13" spans="1:2" x14ac:dyDescent="0.25">
      <c r="A13" t="s">
        <v>28</v>
      </c>
      <c r="B13" s="14">
        <v>45254</v>
      </c>
    </row>
    <row r="14" spans="1:2" x14ac:dyDescent="0.25">
      <c r="A14" t="s">
        <v>29</v>
      </c>
      <c r="B14" s="14">
        <v>45285</v>
      </c>
    </row>
    <row r="15" spans="1:2" x14ac:dyDescent="0.25">
      <c r="A15" t="s">
        <v>30</v>
      </c>
      <c r="B15" s="14">
        <v>45286</v>
      </c>
    </row>
  </sheetData>
  <pageMargins left="0.7" right="0.7" top="0.75" bottom="0.75" header="0.3" footer="0.3"/>
  <pageSetup orientation="portrait" horizontalDpi="300" verticalDpi="3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Table</vt:lpstr>
    </vt:vector>
  </TitlesOfParts>
  <Company>State of Indiana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Podorvanova, Lana</dc:creator>
  <cp:lastModifiedBy>Podorvanova, Lana</cp:lastModifiedBy>
  <cp:lastPrinted>2022-11-28T14:10:37Z</cp:lastPrinted>
  <dcterms:created xsi:type="dcterms:W3CDTF">2019-08-22T15:02:25Z</dcterms:created>
  <dcterms:modified xsi:type="dcterms:W3CDTF">2023-11-27T18:47:56Z</dcterms:modified>
</cp:coreProperties>
</file>